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8475" windowWidth="11715" windowHeight="1200" activeTab="0"/>
  </bookViews>
  <sheets>
    <sheet name="105學年" sheetId="1" r:id="rId1"/>
  </sheets>
  <definedNames>
    <definedName name="_xlnm._FilterDatabase" localSheetId="0" hidden="1">'105學年'!$A$1:$J$1</definedName>
  </definedNames>
  <calcPr fullCalcOnLoad="1"/>
</workbook>
</file>

<file path=xl/sharedStrings.xml><?xml version="1.0" encoding="utf-8"?>
<sst xmlns="http://schemas.openxmlformats.org/spreadsheetml/2006/main" count="312" uniqueCount="191">
  <si>
    <t>新北市政府教育局</t>
  </si>
  <si>
    <t>教育部國民及學前教育署</t>
  </si>
  <si>
    <t>日期</t>
  </si>
  <si>
    <t>領據號碼</t>
  </si>
  <si>
    <t>繳款單位</t>
  </si>
  <si>
    <t>教育部</t>
  </si>
  <si>
    <t>新北市政府勞工局</t>
  </si>
  <si>
    <t>新北市立清水高級中學</t>
  </si>
  <si>
    <t>中華民國高級中等學校體育總會</t>
  </si>
  <si>
    <t>喜陽影片製作有限公司</t>
  </si>
  <si>
    <t>新北市立雙溪高級中學</t>
  </si>
  <si>
    <t>臺灣土地銀行股份有限公司</t>
  </si>
  <si>
    <t>105年度辦理綜合高中學校-【資本門補助 】縣市配合款</t>
  </si>
  <si>
    <t>105年度辦理綜合高中學校-【資本門補助 】教育部補助款</t>
  </si>
  <si>
    <t>105.8.16</t>
  </si>
  <si>
    <t>105年度體育重點學校第二階段培訓及對外參賽經費</t>
  </si>
  <si>
    <t>105.8.24</t>
  </si>
  <si>
    <t>105學年度第1學期新北市高中高職旗艦計畫經常門經費</t>
  </si>
  <si>
    <t>105學年度第1學期新北市高中高職旗艦計畫資本門經費</t>
  </si>
  <si>
    <t>105.8.25</t>
  </si>
  <si>
    <t>「孝行傳世，社教流芳」新北市105年度表揚孝行獎活動經費</t>
  </si>
  <si>
    <t>105.8.26</t>
  </si>
  <si>
    <t>104學年度全國中等學校拳擊錦標賽績優選手、教練及學校獎（輔）助金</t>
  </si>
  <si>
    <t>105.09.07</t>
  </si>
  <si>
    <t>105年度年輕世代親密關係高中職婚姻教育經費</t>
  </si>
  <si>
    <t>105年5月-105年8月建教合作費</t>
  </si>
  <si>
    <t>105.09.08</t>
  </si>
  <si>
    <t>105.09.20</t>
  </si>
  <si>
    <t>105學年度第1學期國中技藝教育學程抽離式合作班經費</t>
  </si>
  <si>
    <t>105學年度第1學期第1次提供身心障礙學生特殊教育相關專業服務(心理治療)經費</t>
  </si>
  <si>
    <t>105.09.23</t>
  </si>
  <si>
    <t>會計研究發展基金會</t>
  </si>
  <si>
    <t>會計資訊課程講義費</t>
  </si>
  <si>
    <t>105.09.30</t>
  </si>
  <si>
    <t>財團法人會計研究發展基金會</t>
  </si>
  <si>
    <t>105.10.03</t>
  </si>
  <si>
    <t>財團法人芳欣教育基金會</t>
  </si>
  <si>
    <t>2016年長耀盃亞軍獎勵金</t>
  </si>
  <si>
    <t>105.10.14</t>
  </si>
  <si>
    <t>105學年度第1學期第2次身心障礙學生相關專業服務經費</t>
  </si>
  <si>
    <t>105.10.27</t>
  </si>
  <si>
    <t>105學年度第1學期發展及改進原住民技職教育計畫-市款</t>
  </si>
  <si>
    <t>105學年度第1學期高級中等教育階段身心障礙類集中式特教班校外實習交通費</t>
  </si>
  <si>
    <t>105.10.31</t>
  </si>
  <si>
    <t>104學年度高中職勞動權益課程鐘點</t>
  </si>
  <si>
    <t>105.11.2</t>
  </si>
  <si>
    <t>105.11.8</t>
  </si>
  <si>
    <t>105學年度（105年8-12月）私立高中職就讀普通班身心障礙學生輔導經費</t>
  </si>
  <si>
    <t>105.11.10</t>
  </si>
  <si>
    <t>105學年度第1學期提升學生實習實作能力計畫-中央款經費</t>
  </si>
  <si>
    <t>105.11.11</t>
  </si>
  <si>
    <t>105學年度第1學期提升學生實習實作能力計畫-市款經費</t>
  </si>
  <si>
    <t>105.11.14</t>
  </si>
  <si>
    <t>105學年度公私立高級中等學校教育博覽會活動材料費</t>
  </si>
  <si>
    <t>105學年度上學期績優體育獎學金</t>
  </si>
  <si>
    <t>學年度</t>
  </si>
  <si>
    <t>105.11.18</t>
  </si>
  <si>
    <t>105年充實原住民一般教學設備經費-部款</t>
  </si>
  <si>
    <t>105年充實原住民一般教學設備經費-市款</t>
  </si>
  <si>
    <t>105.11.21</t>
  </si>
  <si>
    <t>贊助本校籃球隊-王晟霖林彥廷24000高錦瑋36000</t>
  </si>
  <si>
    <t>105.11.22</t>
  </si>
  <si>
    <t>105.11.24</t>
  </si>
  <si>
    <t>105.11.28</t>
  </si>
  <si>
    <t>105.11.30</t>
  </si>
  <si>
    <t>105.12.5</t>
  </si>
  <si>
    <t>2016年新北市藝術教育月-藝術終身教育嘉年華踩街活動經費</t>
  </si>
  <si>
    <t>2016年新北市藝術教育月-藝術終身教育嘉年華設攤補助</t>
  </si>
  <si>
    <t>2016年新北市藝術教育月-藝術終身教育嘉年華服務台設置補助</t>
  </si>
  <si>
    <t>2016年新北市藝術教育月</t>
  </si>
  <si>
    <t>105.12.6</t>
  </si>
  <si>
    <t>105.12.9</t>
  </si>
  <si>
    <t>105微型保險學生補助</t>
  </si>
  <si>
    <t>105.12.13</t>
  </si>
  <si>
    <t>接待日本山形縣私立山本學園高等學校經費</t>
  </si>
  <si>
    <t>105.12.14</t>
  </si>
  <si>
    <t>105年9月-105年12月建教合作費</t>
  </si>
  <si>
    <t>105.12.15</t>
  </si>
  <si>
    <t>105學年度高級中等學校學生業界實習和職場體驗-市款經費</t>
  </si>
  <si>
    <t>105學年度高級中等學校學生業界實習和職場體驗-部款經費</t>
  </si>
  <si>
    <t>105.12.16</t>
  </si>
  <si>
    <t>105.12.20</t>
  </si>
  <si>
    <t>105學年度第1學期高級中等學校適性學習社區教育資源均質化補助-經常門市款</t>
  </si>
  <si>
    <t>105學年度第1學期高級中等學校適性學習社區教育資源均質化補助-資本門市款</t>
  </si>
  <si>
    <t>交通部觀光局</t>
  </si>
  <si>
    <t>105.12.21</t>
  </si>
  <si>
    <t>105學年度第1學期高職優質化補助-資本門市款</t>
  </si>
  <si>
    <t>105學年度第1學期高職優質化補助-經常門部款</t>
  </si>
  <si>
    <t>105學年度第1學期高職優質化補助-資本門部款</t>
  </si>
  <si>
    <t>105.12.22</t>
  </si>
  <si>
    <t>105.12.26</t>
  </si>
  <si>
    <t>105學年度第2學期高級中等教育階段身心障礙類集中式特教班校外實習交通費</t>
  </si>
  <si>
    <t>106.1.04</t>
  </si>
  <si>
    <t>106年1月身心障礙學生特殊教育相關專業服務（職能治療、語言治療）經費</t>
  </si>
  <si>
    <t>106.1.17</t>
  </si>
  <si>
    <t>106年度高級中等學校集中式特教班運作經費-經常門</t>
  </si>
  <si>
    <t>106.2.10</t>
  </si>
  <si>
    <t>105學年度國中身心障礙學生參訪高中職活動經費</t>
  </si>
  <si>
    <t>105學年度特殊教育學生獎助金</t>
  </si>
  <si>
    <t>105學年度第1學期高級中等學校適性學習社區教育資源均質化補助-資本門中央款</t>
  </si>
  <si>
    <t>105學年度第1學期高級中等學校適性學習社區教育資源均質化補助-經常門中央款</t>
  </si>
  <si>
    <t>105學年度輪調式建教合作學生基礎訓練經費-部款</t>
  </si>
  <si>
    <t>105學年度輪調式建教合作學生基礎訓練經費-市款</t>
  </si>
  <si>
    <t>106.2.16</t>
  </si>
  <si>
    <t>106年全中運提升競技實力培訓計畫第一階段經費</t>
  </si>
  <si>
    <t>106.2.18</t>
  </si>
  <si>
    <t>105學年度第2學期第1次提供身心障礙學生特殊教育相關專業服務經費</t>
  </si>
  <si>
    <t>106.2.20</t>
  </si>
  <si>
    <t>105學年度國中技藝競賽經費</t>
  </si>
  <si>
    <t>106年體育重點學校培訓及校外參經費-第一階段經費</t>
  </si>
  <si>
    <t>106.3.2</t>
  </si>
  <si>
    <t>106.3.6</t>
  </si>
  <si>
    <t>新北市政府教育局</t>
  </si>
  <si>
    <t>105學年度第2學期新北市高中高職旗艦計劃-資本門經費</t>
  </si>
  <si>
    <t>105學年度第2學期新北市高中高職旗艦計劃-經常門經費</t>
  </si>
  <si>
    <t>106.3.10</t>
  </si>
  <si>
    <t>新北市私立莊敬高級工業家事職業學校</t>
  </si>
  <si>
    <t>105學生度高中職適性學習社區教育資源均質化實施方案105-1多元趣味職涯探索體驗計畫經常門</t>
  </si>
  <si>
    <t>106.3.16</t>
  </si>
  <si>
    <t>105學年度第1學期教育部國民及學前教育署均衡教育發展獎勵國中畢業生升讀當地高級中等學校獎學金</t>
  </si>
  <si>
    <t>106.3.27</t>
  </si>
  <si>
    <t>105學年度第2學期教育部國民及學前教育署均衡教育發展獎勵國中畢業生升讀當地高級中等學校獎學金</t>
  </si>
  <si>
    <t>106.3.28</t>
  </si>
  <si>
    <t>106.3.29</t>
  </si>
  <si>
    <t>106.3.31</t>
  </si>
  <si>
    <t>105學年度國中技藝競賽頒獎典禮暨技藝教育績優人員表揚活動經費</t>
  </si>
  <si>
    <t>105學年度第2學期發展及改進原住民技職教育計畫-市款</t>
  </si>
  <si>
    <t>106.4.10</t>
  </si>
  <si>
    <t>106.04.10</t>
  </si>
  <si>
    <t>105學年度第2學期高級中等學校遴聘業界專家協同教學補助經費-市款</t>
  </si>
  <si>
    <t>106.4.11</t>
  </si>
  <si>
    <t>106.04.20</t>
  </si>
  <si>
    <t>106年度國中生職業試探寒假育樂營活動經費</t>
  </si>
  <si>
    <t>106.04.21</t>
  </si>
  <si>
    <t>105學年度第2學期提升學生實習實作能力計畫-市款經費</t>
  </si>
  <si>
    <t>106.04.24</t>
  </si>
  <si>
    <t>新北市立泰山高級中學</t>
  </si>
  <si>
    <t>106年全中運提升競技實力培訓計畫第2階段經費</t>
  </si>
  <si>
    <t>105學年度（106年1-7月）私立高中職就讀普通班身心障礙學生輔導經費</t>
  </si>
  <si>
    <t>105學年度第2學期第1次提供身心障礙學生特殊教育相關專業服務（心理治療）經費</t>
  </si>
  <si>
    <t>106.04.25</t>
  </si>
  <si>
    <t>台灣電競股份有限公司</t>
  </si>
  <si>
    <t>資料處理科電競獎學金</t>
  </si>
  <si>
    <t>105學年度第2學期提升學生實習實作能力計畫-部款經費</t>
  </si>
  <si>
    <t>106.04.26</t>
  </si>
  <si>
    <t>106年全國中等學校運動會聖火傳遞及授旗儀式暖場表演經費</t>
  </si>
  <si>
    <t>105學年度第2學期高級中等學校適性學習社區教育資源均質化補助-經常門中央款</t>
  </si>
  <si>
    <t>105學年度第2學期高級中等學校適性學習社區教育資源均質化補助-經常門市款</t>
  </si>
  <si>
    <t>105學年度第2學期高級中等學校適性學習社區教育資源均質化補助-資本門中央款</t>
  </si>
  <si>
    <t>105學年度第2學期高級中等學校適性學習社區教育資源均質化補助-資本門市款</t>
  </si>
  <si>
    <t>106年高級中等以上學校校園能資源管理及環境安全衛生計畫補助</t>
  </si>
  <si>
    <t>105學年度國民中學技藝教育專案編班第二期款-教育部款經費</t>
  </si>
  <si>
    <t>105學年度國民中學技藝教育專案編班第二期款-新北市款經費</t>
  </si>
  <si>
    <t>106年新北市中等學校運動會、105學年度五大聯賽績優選手教練獎助金及學校輔助金</t>
  </si>
  <si>
    <t>106年度國中生職業試探暑假育樂營活動經費</t>
  </si>
  <si>
    <t>105學年度第2學期高級中等學校學生業界實習和職場體驗補助-市款</t>
  </si>
  <si>
    <t>105學年度第2學期高級中等學校學生業界實習和職場體驗補助-部款</t>
  </si>
  <si>
    <t>105學年度下學期績優體育獎學金</t>
  </si>
  <si>
    <t>106學年度高級中等學校專業群科特色招生甄選術科測驗試務作業經費</t>
  </si>
  <si>
    <t>105學年度第2學期高職優質化-經常門經費</t>
  </si>
  <si>
    <t>105學年度第2學期國中技藝教育課程抽離式合作班經費</t>
  </si>
  <si>
    <t>105學年度第2學期高級中等學校學習扶助方案-市款</t>
  </si>
  <si>
    <t>106學年度第1學期高級中等學校學習扶助方案-中央款</t>
  </si>
  <si>
    <t>106學年度第1學期高級中等學校學習扶助方案-市款</t>
  </si>
  <si>
    <t>105學年度第2學期高級中等學校學習扶助方案-中央款</t>
  </si>
  <si>
    <t>106年度高級中等學校集中式特教班運作經費-資本門</t>
  </si>
  <si>
    <t>105學年度學生運動聯賽參賽學校補助費</t>
  </si>
  <si>
    <t>106年度基層運動選手訓練站經費</t>
  </si>
  <si>
    <t>新北市2017年國際青年「GO 創新」專案設計與製作論壇暨文化文流計畫活動經費</t>
  </si>
  <si>
    <t>106年新北市中等以下學校績優體育選手教練及學校輔助金</t>
  </si>
  <si>
    <t>106年度基層運動選手訓練站改善訓練環境及器材設備經費-第一期經費</t>
  </si>
  <si>
    <t>106年度新北市高級中等學校技藝競賽選手培訓計畫經費</t>
  </si>
  <si>
    <t>105學年度第2學期高職優質化-資本門經費(部款)</t>
  </si>
  <si>
    <t>105學年度第2學期高職優質化-資本門經費(市款)</t>
  </si>
  <si>
    <t>105學年度第2學期旗艦計畫化-資本門經費(市款)</t>
  </si>
  <si>
    <t>106年1月至4月建教合作費</t>
  </si>
  <si>
    <t>105年度教育部國民及學前教育署補助高級中等學校設備更新-充實基礎教學實習設備</t>
  </si>
  <si>
    <t>106年度推動學務創新人力補助-第一期經費</t>
  </si>
  <si>
    <t>106年全國中等學校運動會代表隊選手培訓及選手、教練膳食雜費及交通代金補助</t>
  </si>
  <si>
    <t>補助金額</t>
  </si>
  <si>
    <t>補助(代辦)項目</t>
  </si>
  <si>
    <t xml:space="preserve"> </t>
  </si>
  <si>
    <t>執行金額</t>
  </si>
  <si>
    <t>105學年度第1學期第1次身心障礙學生特殊治療教育相關專業服務經費</t>
  </si>
  <si>
    <t>105學年度第1學期高級中等學校遴聘業界專家協同教學補助經費-市款</t>
  </si>
  <si>
    <t>105年充實原住民一般教學設備經費-市款</t>
  </si>
  <si>
    <t>105學年度第1學期高級中等學校遴聘業界專家協同教學補助經費-部款</t>
  </si>
  <si>
    <t>105學年度第2學期高級中等學校遴聘業界專家協同教學補助經費-部款</t>
  </si>
  <si>
    <t>105學年度第1學期發展及改進原住民技職教育計畫-部款</t>
  </si>
  <si>
    <t>105學年度第2學期發展及改進原住民技職教育計畫-部款</t>
  </si>
  <si>
    <t>合計</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</si>
</sst>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DBNum2][$-404]General"/>
    <numFmt numFmtId="177" formatCode="[$-404]ggge&quot;年&quot;m&quot;月&quot;d&quot;日&quot;;@"/>
    <numFmt numFmtId="178" formatCode="[$-404]AM/PM\ hh:mm:ss"/>
    <numFmt numFmtId="179" formatCode="#,##0_ "/>
    <numFmt numFmtId="180" formatCode="#,##0_);[Red]\(#,##0\)"/>
    <numFmt numFmtId="181" formatCode="&quot;Yes&quot;;&quot;Yes&quot;;&quot;No&quot;"/>
    <numFmt numFmtId="182" formatCode="&quot;True&quot;;&quot;True&quot;;&quot;False&quot;"/>
    <numFmt numFmtId="183" formatCode="&quot;On&quot;;&quot;On&quot;;&quot;Off&quot;"/>
    <numFmt numFmtId="184" formatCode="[$€-2]\ #,##0.00_);[Red]\([$€-2]\ #,##0.00\)"/>
    <numFmt numFmtId="185" formatCode="[$-404]e/m/d;@"/>
    <numFmt numFmtId="186" formatCode="m&quot;月&quot;d&quot;日&quot;"/>
  </numFmts>
  <fonts count="45">
    <font>
      <sz val="12"/>
      <name val="新細明體"/>
      <family val="1"/>
    </font>
    <font>
      <sz val="9"/>
      <name val="新細明體"/>
      <family val="1"/>
    </font>
    <font>
      <sz val="13"/>
      <name val="新細明體"/>
      <family val="1"/>
    </font>
    <font>
      <b/>
      <sz val="13"/>
      <name val="新細明體"/>
      <family val="1"/>
    </font>
    <font>
      <b/>
      <sz val="12"/>
      <name val="新細明體"/>
      <family val="1"/>
    </font>
    <font>
      <sz val="12"/>
      <color indexed="8"/>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u val="single"/>
      <sz val="12"/>
      <color indexed="1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b/>
      <sz val="13"/>
      <color indexed="10"/>
      <name val="新細明體"/>
      <family val="1"/>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u val="single"/>
      <sz val="12"/>
      <color theme="10"/>
      <name val="新細明體"/>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b/>
      <sz val="13"/>
      <color rgb="FFFF0000"/>
      <name val="新細明體"/>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1">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7" fillId="0" borderId="0" applyNumberForma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15">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4" fillId="0" borderId="0" xfId="0" applyFont="1" applyAlignment="1">
      <alignment vertical="center"/>
    </xf>
    <xf numFmtId="0" fontId="2" fillId="0" borderId="10" xfId="0" applyFont="1" applyBorder="1" applyAlignment="1">
      <alignment horizontal="center" vertical="center"/>
    </xf>
    <xf numFmtId="0" fontId="3" fillId="0" borderId="10" xfId="0" applyFont="1" applyBorder="1" applyAlignment="1">
      <alignment horizontal="center" vertical="center"/>
    </xf>
    <xf numFmtId="180" fontId="3" fillId="0" borderId="10" xfId="0" applyNumberFormat="1" applyFont="1" applyBorder="1" applyAlignment="1">
      <alignment horizontal="center" vertical="center"/>
    </xf>
    <xf numFmtId="0" fontId="44" fillId="0" borderId="10" xfId="0" applyFont="1" applyBorder="1" applyAlignment="1">
      <alignment horizontal="center" vertical="center"/>
    </xf>
    <xf numFmtId="0" fontId="2" fillId="0" borderId="10" xfId="0" applyFont="1" applyBorder="1" applyAlignment="1">
      <alignment vertical="center"/>
    </xf>
    <xf numFmtId="180" fontId="3" fillId="0" borderId="10" xfId="0" applyNumberFormat="1" applyFont="1" applyBorder="1" applyAlignment="1">
      <alignment vertical="center"/>
    </xf>
    <xf numFmtId="0" fontId="4" fillId="0" borderId="10" xfId="0" applyFont="1" applyBorder="1" applyAlignment="1">
      <alignment vertical="center"/>
    </xf>
    <xf numFmtId="0" fontId="3" fillId="0" borderId="10" xfId="0" applyFont="1" applyFill="1" applyBorder="1" applyAlignment="1">
      <alignment vertical="center"/>
    </xf>
    <xf numFmtId="180" fontId="4" fillId="0" borderId="10" xfId="0" applyNumberFormat="1" applyFont="1" applyBorder="1" applyAlignment="1">
      <alignment vertical="center"/>
    </xf>
    <xf numFmtId="0" fontId="2" fillId="0" borderId="10" xfId="0" applyFont="1" applyFill="1" applyBorder="1" applyAlignment="1">
      <alignment horizontal="center" vertical="center"/>
    </xf>
    <xf numFmtId="0" fontId="2" fillId="0" borderId="10" xfId="0" applyFont="1" applyFill="1" applyBorder="1" applyAlignment="1">
      <alignment vertical="center"/>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11"/>
  <sheetViews>
    <sheetView tabSelected="1" zoomScalePageLayoutView="0" workbookViewId="0" topLeftCell="A100">
      <selection activeCell="A111" sqref="A111:IV111"/>
    </sheetView>
  </sheetViews>
  <sheetFormatPr defaultColWidth="9.00390625" defaultRowHeight="16.5"/>
  <cols>
    <col min="4" max="4" width="23.375" style="0" customWidth="1"/>
    <col min="5" max="6" width="13.625" style="0" customWidth="1"/>
    <col min="7" max="7" width="75.625" style="0" customWidth="1"/>
    <col min="8" max="8" width="37.875" style="0" customWidth="1"/>
  </cols>
  <sheetData>
    <row r="1" spans="1:8" s="1" customFormat="1" ht="24.75" customHeight="1">
      <c r="A1" s="4" t="s">
        <v>55</v>
      </c>
      <c r="B1" s="4" t="s">
        <v>2</v>
      </c>
      <c r="C1" s="5" t="s">
        <v>3</v>
      </c>
      <c r="D1" s="4" t="s">
        <v>4</v>
      </c>
      <c r="E1" s="6" t="s">
        <v>179</v>
      </c>
      <c r="F1" s="6" t="s">
        <v>182</v>
      </c>
      <c r="G1" s="4" t="s">
        <v>180</v>
      </c>
      <c r="H1" s="1" t="s">
        <v>181</v>
      </c>
    </row>
    <row r="2" spans="1:8" s="2" customFormat="1" ht="24.75" customHeight="1">
      <c r="A2" s="13">
        <v>105</v>
      </c>
      <c r="B2" s="4" t="s">
        <v>14</v>
      </c>
      <c r="C2" s="7">
        <v>105107</v>
      </c>
      <c r="D2" s="14" t="s">
        <v>0</v>
      </c>
      <c r="E2" s="9">
        <v>101640</v>
      </c>
      <c r="F2" s="9">
        <f>E2</f>
        <v>101640</v>
      </c>
      <c r="G2" s="8" t="s">
        <v>15</v>
      </c>
      <c r="H2" s="1"/>
    </row>
    <row r="3" spans="1:8" s="2" customFormat="1" ht="24.75" customHeight="1">
      <c r="A3" s="13">
        <v>105</v>
      </c>
      <c r="B3" s="4" t="s">
        <v>16</v>
      </c>
      <c r="C3" s="7">
        <v>105108</v>
      </c>
      <c r="D3" s="14" t="s">
        <v>0</v>
      </c>
      <c r="E3" s="9">
        <v>625000</v>
      </c>
      <c r="F3" s="9">
        <f aca="true" t="shared" si="0" ref="F3:F66">E3</f>
        <v>625000</v>
      </c>
      <c r="G3" s="8" t="s">
        <v>17</v>
      </c>
      <c r="H3" s="1"/>
    </row>
    <row r="4" spans="1:8" s="2" customFormat="1" ht="24.75" customHeight="1">
      <c r="A4" s="13">
        <v>105</v>
      </c>
      <c r="B4" s="4" t="s">
        <v>16</v>
      </c>
      <c r="C4" s="7">
        <v>105109</v>
      </c>
      <c r="D4" s="14" t="s">
        <v>0</v>
      </c>
      <c r="E4" s="9">
        <v>481000</v>
      </c>
      <c r="F4" s="9">
        <f t="shared" si="0"/>
        <v>481000</v>
      </c>
      <c r="G4" s="8" t="s">
        <v>18</v>
      </c>
      <c r="H4" s="1"/>
    </row>
    <row r="5" spans="1:8" s="2" customFormat="1" ht="24.75" customHeight="1">
      <c r="A5" s="13">
        <v>105</v>
      </c>
      <c r="B5" s="4" t="s">
        <v>19</v>
      </c>
      <c r="C5" s="7">
        <v>105110</v>
      </c>
      <c r="D5" s="8" t="s">
        <v>0</v>
      </c>
      <c r="E5" s="9">
        <v>10000</v>
      </c>
      <c r="F5" s="9">
        <f t="shared" si="0"/>
        <v>10000</v>
      </c>
      <c r="G5" s="8" t="s">
        <v>20</v>
      </c>
      <c r="H5" s="1"/>
    </row>
    <row r="6" spans="1:8" s="2" customFormat="1" ht="24.75" customHeight="1">
      <c r="A6" s="13">
        <v>105</v>
      </c>
      <c r="B6" s="4" t="s">
        <v>21</v>
      </c>
      <c r="C6" s="7">
        <v>105111</v>
      </c>
      <c r="D6" s="8" t="s">
        <v>0</v>
      </c>
      <c r="E6" s="9">
        <v>20000</v>
      </c>
      <c r="F6" s="9">
        <f t="shared" si="0"/>
        <v>20000</v>
      </c>
      <c r="G6" s="8" t="s">
        <v>22</v>
      </c>
      <c r="H6" s="1"/>
    </row>
    <row r="7" spans="1:8" s="2" customFormat="1" ht="24.75" customHeight="1">
      <c r="A7" s="13">
        <v>105</v>
      </c>
      <c r="B7" s="4" t="s">
        <v>23</v>
      </c>
      <c r="C7" s="7">
        <v>105113</v>
      </c>
      <c r="D7" s="8" t="s">
        <v>0</v>
      </c>
      <c r="E7" s="9">
        <v>36000</v>
      </c>
      <c r="F7" s="9">
        <f>E7-10400</f>
        <v>25600</v>
      </c>
      <c r="G7" s="8" t="s">
        <v>183</v>
      </c>
      <c r="H7" s="1"/>
    </row>
    <row r="8" spans="1:8" s="2" customFormat="1" ht="24.75" customHeight="1">
      <c r="A8" s="13">
        <v>105</v>
      </c>
      <c r="B8" s="4" t="s">
        <v>23</v>
      </c>
      <c r="C8" s="7">
        <v>105116</v>
      </c>
      <c r="D8" s="8" t="s">
        <v>7</v>
      </c>
      <c r="E8" s="9">
        <v>30000</v>
      </c>
      <c r="F8" s="9">
        <f t="shared" si="0"/>
        <v>30000</v>
      </c>
      <c r="G8" s="8" t="s">
        <v>24</v>
      </c>
      <c r="H8" s="1"/>
    </row>
    <row r="9" spans="1:8" s="2" customFormat="1" ht="24.75" customHeight="1">
      <c r="A9" s="13">
        <v>105</v>
      </c>
      <c r="B9" s="4" t="s">
        <v>26</v>
      </c>
      <c r="C9" s="7">
        <v>105117</v>
      </c>
      <c r="D9" s="8" t="s">
        <v>11</v>
      </c>
      <c r="E9" s="9">
        <v>100000</v>
      </c>
      <c r="F9" s="9">
        <f t="shared" si="0"/>
        <v>100000</v>
      </c>
      <c r="G9" s="8" t="s">
        <v>25</v>
      </c>
      <c r="H9" s="1"/>
    </row>
    <row r="10" spans="1:8" s="2" customFormat="1" ht="24.75" customHeight="1">
      <c r="A10" s="13">
        <v>105</v>
      </c>
      <c r="B10" s="4" t="s">
        <v>27</v>
      </c>
      <c r="C10" s="7">
        <v>105121</v>
      </c>
      <c r="D10" s="8" t="s">
        <v>0</v>
      </c>
      <c r="E10" s="9">
        <v>1465600</v>
      </c>
      <c r="F10" s="9">
        <f>E10-30400-210079</f>
        <v>1225121</v>
      </c>
      <c r="G10" s="8" t="s">
        <v>28</v>
      </c>
      <c r="H10" s="1"/>
    </row>
    <row r="11" spans="1:8" s="2" customFormat="1" ht="24.75" customHeight="1">
      <c r="A11" s="13">
        <v>105</v>
      </c>
      <c r="B11" s="4" t="s">
        <v>27</v>
      </c>
      <c r="C11" s="7">
        <v>105122</v>
      </c>
      <c r="D11" s="8" t="s">
        <v>0</v>
      </c>
      <c r="E11" s="9">
        <v>12800</v>
      </c>
      <c r="F11" s="9">
        <f t="shared" si="0"/>
        <v>12800</v>
      </c>
      <c r="G11" s="8" t="s">
        <v>29</v>
      </c>
      <c r="H11" s="1"/>
    </row>
    <row r="12" spans="1:8" s="2" customFormat="1" ht="24.75" customHeight="1">
      <c r="A12" s="13">
        <v>105</v>
      </c>
      <c r="B12" s="4" t="s">
        <v>30</v>
      </c>
      <c r="C12" s="7">
        <v>105123</v>
      </c>
      <c r="D12" s="8" t="s">
        <v>31</v>
      </c>
      <c r="E12" s="9">
        <v>15000</v>
      </c>
      <c r="F12" s="9">
        <f t="shared" si="0"/>
        <v>15000</v>
      </c>
      <c r="G12" s="8" t="s">
        <v>32</v>
      </c>
      <c r="H12" s="1"/>
    </row>
    <row r="13" spans="1:8" s="2" customFormat="1" ht="24.75" customHeight="1">
      <c r="A13" s="13">
        <v>105</v>
      </c>
      <c r="B13" s="4" t="s">
        <v>33</v>
      </c>
      <c r="C13" s="7">
        <v>105128</v>
      </c>
      <c r="D13" s="8" t="s">
        <v>34</v>
      </c>
      <c r="E13" s="9">
        <v>15000</v>
      </c>
      <c r="F13" s="9">
        <f t="shared" si="0"/>
        <v>15000</v>
      </c>
      <c r="G13" s="8" t="s">
        <v>32</v>
      </c>
      <c r="H13" s="1"/>
    </row>
    <row r="14" spans="1:8" s="2" customFormat="1" ht="24.75" customHeight="1">
      <c r="A14" s="13">
        <v>105</v>
      </c>
      <c r="B14" s="4" t="s">
        <v>35</v>
      </c>
      <c r="C14" s="7">
        <v>105129</v>
      </c>
      <c r="D14" s="8" t="s">
        <v>36</v>
      </c>
      <c r="E14" s="9">
        <v>80000</v>
      </c>
      <c r="F14" s="9">
        <f t="shared" si="0"/>
        <v>80000</v>
      </c>
      <c r="G14" s="8" t="s">
        <v>37</v>
      </c>
      <c r="H14" s="1"/>
    </row>
    <row r="15" spans="1:8" s="2" customFormat="1" ht="24.75" customHeight="1">
      <c r="A15" s="13">
        <v>105</v>
      </c>
      <c r="B15" s="4" t="s">
        <v>38</v>
      </c>
      <c r="C15" s="7">
        <v>105150</v>
      </c>
      <c r="D15" s="8" t="s">
        <v>0</v>
      </c>
      <c r="E15" s="9">
        <v>47200</v>
      </c>
      <c r="F15" s="9">
        <f t="shared" si="0"/>
        <v>47200</v>
      </c>
      <c r="G15" s="8" t="s">
        <v>39</v>
      </c>
      <c r="H15" s="1"/>
    </row>
    <row r="16" spans="1:8" s="2" customFormat="1" ht="24.75" customHeight="1">
      <c r="A16" s="13">
        <v>105</v>
      </c>
      <c r="B16" s="4" t="s">
        <v>40</v>
      </c>
      <c r="C16" s="7">
        <v>105164</v>
      </c>
      <c r="D16" s="8" t="s">
        <v>0</v>
      </c>
      <c r="E16" s="9">
        <v>55200</v>
      </c>
      <c r="F16" s="9">
        <f t="shared" si="0"/>
        <v>55200</v>
      </c>
      <c r="G16" s="8" t="s">
        <v>188</v>
      </c>
      <c r="H16" s="1"/>
    </row>
    <row r="17" spans="1:8" s="2" customFormat="1" ht="24.75" customHeight="1">
      <c r="A17" s="13">
        <v>105</v>
      </c>
      <c r="B17" s="4" t="s">
        <v>40</v>
      </c>
      <c r="C17" s="7">
        <v>105165</v>
      </c>
      <c r="D17" s="8" t="s">
        <v>0</v>
      </c>
      <c r="E17" s="9">
        <v>13800</v>
      </c>
      <c r="F17" s="9">
        <f t="shared" si="0"/>
        <v>13800</v>
      </c>
      <c r="G17" s="8" t="s">
        <v>41</v>
      </c>
      <c r="H17" s="1"/>
    </row>
    <row r="18" spans="1:8" s="2" customFormat="1" ht="24.75" customHeight="1">
      <c r="A18" s="13">
        <v>105</v>
      </c>
      <c r="B18" s="4" t="s">
        <v>43</v>
      </c>
      <c r="C18" s="7">
        <v>105167</v>
      </c>
      <c r="D18" s="8" t="s">
        <v>0</v>
      </c>
      <c r="E18" s="9">
        <v>48000</v>
      </c>
      <c r="F18" s="9">
        <f t="shared" si="0"/>
        <v>48000</v>
      </c>
      <c r="G18" s="8" t="s">
        <v>42</v>
      </c>
      <c r="H18" s="1"/>
    </row>
    <row r="19" spans="1:8" s="2" customFormat="1" ht="24.75" customHeight="1">
      <c r="A19" s="13">
        <v>105</v>
      </c>
      <c r="B19" s="4" t="s">
        <v>45</v>
      </c>
      <c r="C19" s="7">
        <v>105171</v>
      </c>
      <c r="D19" s="8" t="s">
        <v>6</v>
      </c>
      <c r="E19" s="9">
        <v>24800</v>
      </c>
      <c r="F19" s="9">
        <f t="shared" si="0"/>
        <v>24800</v>
      </c>
      <c r="G19" s="8" t="s">
        <v>44</v>
      </c>
      <c r="H19" s="1"/>
    </row>
    <row r="20" spans="1:8" s="2" customFormat="1" ht="24.75" customHeight="1">
      <c r="A20" s="13">
        <v>105</v>
      </c>
      <c r="B20" s="4" t="s">
        <v>46</v>
      </c>
      <c r="C20" s="7">
        <v>105172</v>
      </c>
      <c r="D20" s="8" t="s">
        <v>0</v>
      </c>
      <c r="E20" s="9">
        <v>133760</v>
      </c>
      <c r="F20" s="9">
        <f t="shared" si="0"/>
        <v>133760</v>
      </c>
      <c r="G20" s="8" t="s">
        <v>47</v>
      </c>
      <c r="H20" s="1"/>
    </row>
    <row r="21" spans="1:8" s="2" customFormat="1" ht="24.75" customHeight="1">
      <c r="A21" s="13">
        <v>105</v>
      </c>
      <c r="B21" s="4" t="s">
        <v>48</v>
      </c>
      <c r="C21" s="7">
        <v>105173</v>
      </c>
      <c r="D21" s="8" t="s">
        <v>0</v>
      </c>
      <c r="E21" s="9">
        <v>994000</v>
      </c>
      <c r="F21" s="9">
        <f t="shared" si="0"/>
        <v>994000</v>
      </c>
      <c r="G21" s="8" t="s">
        <v>69</v>
      </c>
      <c r="H21" s="1"/>
    </row>
    <row r="22" spans="1:8" s="2" customFormat="1" ht="24.75" customHeight="1">
      <c r="A22" s="13">
        <v>105</v>
      </c>
      <c r="B22" s="4" t="s">
        <v>50</v>
      </c>
      <c r="C22" s="7">
        <v>105174</v>
      </c>
      <c r="D22" s="8" t="s">
        <v>0</v>
      </c>
      <c r="E22" s="9">
        <v>134467</v>
      </c>
      <c r="F22" s="9">
        <f t="shared" si="0"/>
        <v>134467</v>
      </c>
      <c r="G22" s="8" t="s">
        <v>51</v>
      </c>
      <c r="H22" s="1"/>
    </row>
    <row r="23" spans="1:8" s="2" customFormat="1" ht="24.75" customHeight="1">
      <c r="A23" s="13">
        <v>105</v>
      </c>
      <c r="B23" s="4" t="s">
        <v>50</v>
      </c>
      <c r="C23" s="7">
        <v>105175</v>
      </c>
      <c r="D23" s="8" t="s">
        <v>0</v>
      </c>
      <c r="E23" s="9">
        <v>761977</v>
      </c>
      <c r="F23" s="9">
        <f>E23-59000</f>
        <v>702977</v>
      </c>
      <c r="G23" s="8" t="s">
        <v>49</v>
      </c>
      <c r="H23" s="1"/>
    </row>
    <row r="24" spans="1:8" s="2" customFormat="1" ht="24.75" customHeight="1">
      <c r="A24" s="13">
        <v>105</v>
      </c>
      <c r="B24" s="4" t="s">
        <v>52</v>
      </c>
      <c r="C24" s="7">
        <v>105176</v>
      </c>
      <c r="D24" s="8" t="s">
        <v>10</v>
      </c>
      <c r="E24" s="9">
        <v>10000</v>
      </c>
      <c r="F24" s="9">
        <f t="shared" si="0"/>
        <v>10000</v>
      </c>
      <c r="G24" s="8" t="s">
        <v>53</v>
      </c>
      <c r="H24" s="1"/>
    </row>
    <row r="25" spans="1:8" s="2" customFormat="1" ht="24.75" customHeight="1">
      <c r="A25" s="4">
        <v>105</v>
      </c>
      <c r="B25" s="4" t="s">
        <v>56</v>
      </c>
      <c r="C25" s="7">
        <v>105178</v>
      </c>
      <c r="D25" s="8" t="s">
        <v>0</v>
      </c>
      <c r="E25" s="9">
        <v>480000</v>
      </c>
      <c r="F25" s="9">
        <f t="shared" si="0"/>
        <v>480000</v>
      </c>
      <c r="G25" s="8" t="s">
        <v>57</v>
      </c>
      <c r="H25" s="1"/>
    </row>
    <row r="26" spans="1:8" s="2" customFormat="1" ht="24.75" customHeight="1">
      <c r="A26" s="4">
        <v>105</v>
      </c>
      <c r="B26" s="4" t="s">
        <v>56</v>
      </c>
      <c r="C26" s="7">
        <v>105179</v>
      </c>
      <c r="D26" s="8" t="s">
        <v>0</v>
      </c>
      <c r="E26" s="9">
        <v>120000</v>
      </c>
      <c r="F26" s="9">
        <f t="shared" si="0"/>
        <v>120000</v>
      </c>
      <c r="G26" s="8" t="s">
        <v>58</v>
      </c>
      <c r="H26" s="1"/>
    </row>
    <row r="27" spans="1:8" s="2" customFormat="1" ht="24.75" customHeight="1">
      <c r="A27" s="4">
        <v>105</v>
      </c>
      <c r="B27" s="4" t="s">
        <v>59</v>
      </c>
      <c r="C27" s="7">
        <v>105181</v>
      </c>
      <c r="D27" s="8" t="s">
        <v>9</v>
      </c>
      <c r="E27" s="9">
        <v>84000</v>
      </c>
      <c r="F27" s="9">
        <f t="shared" si="0"/>
        <v>84000</v>
      </c>
      <c r="G27" s="8" t="s">
        <v>60</v>
      </c>
      <c r="H27" s="1"/>
    </row>
    <row r="28" spans="1:8" s="2" customFormat="1" ht="24.75" customHeight="1">
      <c r="A28" s="4">
        <v>105</v>
      </c>
      <c r="B28" s="4" t="s">
        <v>61</v>
      </c>
      <c r="C28" s="7">
        <v>105182</v>
      </c>
      <c r="D28" s="8" t="s">
        <v>0</v>
      </c>
      <c r="E28" s="9">
        <v>169695</v>
      </c>
      <c r="F28" s="9">
        <f t="shared" si="0"/>
        <v>169695</v>
      </c>
      <c r="G28" s="8" t="s">
        <v>54</v>
      </c>
      <c r="H28" s="1"/>
    </row>
    <row r="29" spans="1:8" s="2" customFormat="1" ht="24.75" customHeight="1">
      <c r="A29" s="4">
        <v>105</v>
      </c>
      <c r="B29" s="4" t="s">
        <v>62</v>
      </c>
      <c r="C29" s="7">
        <v>105184</v>
      </c>
      <c r="D29" s="8" t="s">
        <v>1</v>
      </c>
      <c r="E29" s="9">
        <v>100000</v>
      </c>
      <c r="F29" s="9">
        <f t="shared" si="0"/>
        <v>100000</v>
      </c>
      <c r="G29" s="8" t="s">
        <v>119</v>
      </c>
      <c r="H29" s="1"/>
    </row>
    <row r="30" spans="1:8" s="2" customFormat="1" ht="24.75" customHeight="1">
      <c r="A30" s="4">
        <v>105</v>
      </c>
      <c r="B30" s="4" t="s">
        <v>63</v>
      </c>
      <c r="C30" s="7">
        <v>105186</v>
      </c>
      <c r="D30" s="8" t="s">
        <v>0</v>
      </c>
      <c r="E30" s="9">
        <v>120000</v>
      </c>
      <c r="F30" s="9">
        <f t="shared" si="0"/>
        <v>120000</v>
      </c>
      <c r="G30" s="8" t="s">
        <v>185</v>
      </c>
      <c r="H30" s="1"/>
    </row>
    <row r="31" spans="1:8" s="2" customFormat="1" ht="24.75" customHeight="1">
      <c r="A31" s="4">
        <v>105</v>
      </c>
      <c r="B31" s="4" t="s">
        <v>64</v>
      </c>
      <c r="C31" s="7">
        <v>105188</v>
      </c>
      <c r="D31" s="8" t="s">
        <v>0</v>
      </c>
      <c r="E31" s="9">
        <v>303780</v>
      </c>
      <c r="F31" s="9">
        <f>E31-4934</f>
        <v>298846</v>
      </c>
      <c r="G31" s="8" t="s">
        <v>101</v>
      </c>
      <c r="H31" s="1"/>
    </row>
    <row r="32" spans="1:8" s="2" customFormat="1" ht="24.75" customHeight="1">
      <c r="A32" s="4">
        <v>105</v>
      </c>
      <c r="B32" s="4" t="s">
        <v>64</v>
      </c>
      <c r="C32" s="7">
        <v>105189</v>
      </c>
      <c r="D32" s="8" t="s">
        <v>0</v>
      </c>
      <c r="E32" s="9">
        <v>202520</v>
      </c>
      <c r="F32" s="9">
        <f t="shared" si="0"/>
        <v>202520</v>
      </c>
      <c r="G32" s="8" t="s">
        <v>102</v>
      </c>
      <c r="H32" s="1"/>
    </row>
    <row r="33" spans="1:8" s="2" customFormat="1" ht="24.75" customHeight="1">
      <c r="A33" s="4">
        <v>105</v>
      </c>
      <c r="B33" s="4" t="s">
        <v>65</v>
      </c>
      <c r="C33" s="7">
        <v>105190</v>
      </c>
      <c r="D33" s="8" t="s">
        <v>0</v>
      </c>
      <c r="E33" s="9">
        <v>8000</v>
      </c>
      <c r="F33" s="9">
        <f t="shared" si="0"/>
        <v>8000</v>
      </c>
      <c r="G33" s="8" t="s">
        <v>66</v>
      </c>
      <c r="H33" s="1"/>
    </row>
    <row r="34" spans="1:8" s="2" customFormat="1" ht="24.75" customHeight="1">
      <c r="A34" s="4">
        <v>105</v>
      </c>
      <c r="B34" s="4" t="s">
        <v>65</v>
      </c>
      <c r="C34" s="7">
        <v>105191</v>
      </c>
      <c r="D34" s="8" t="s">
        <v>0</v>
      </c>
      <c r="E34" s="9">
        <v>10000</v>
      </c>
      <c r="F34" s="9">
        <f t="shared" si="0"/>
        <v>10000</v>
      </c>
      <c r="G34" s="8" t="s">
        <v>67</v>
      </c>
      <c r="H34" s="1"/>
    </row>
    <row r="35" spans="1:8" s="2" customFormat="1" ht="24.75" customHeight="1">
      <c r="A35" s="4">
        <v>105</v>
      </c>
      <c r="B35" s="4" t="s">
        <v>65</v>
      </c>
      <c r="C35" s="7">
        <v>105192</v>
      </c>
      <c r="D35" s="8" t="s">
        <v>0</v>
      </c>
      <c r="E35" s="9">
        <v>10000</v>
      </c>
      <c r="F35" s="9">
        <f t="shared" si="0"/>
        <v>10000</v>
      </c>
      <c r="G35" s="8" t="s">
        <v>68</v>
      </c>
      <c r="H35" s="1"/>
    </row>
    <row r="36" spans="1:8" s="2" customFormat="1" ht="24.75" customHeight="1">
      <c r="A36" s="4">
        <v>105</v>
      </c>
      <c r="B36" s="4" t="s">
        <v>70</v>
      </c>
      <c r="C36" s="7">
        <v>105195</v>
      </c>
      <c r="D36" s="8" t="s">
        <v>0</v>
      </c>
      <c r="E36" s="9">
        <v>19500</v>
      </c>
      <c r="F36" s="9">
        <f t="shared" si="0"/>
        <v>19500</v>
      </c>
      <c r="G36" s="8" t="s">
        <v>97</v>
      </c>
      <c r="H36" s="1"/>
    </row>
    <row r="37" spans="1:8" s="2" customFormat="1" ht="24.75" customHeight="1">
      <c r="A37" s="4">
        <v>105</v>
      </c>
      <c r="B37" s="4" t="s">
        <v>71</v>
      </c>
      <c r="C37" s="7">
        <v>105201</v>
      </c>
      <c r="D37" s="8" t="s">
        <v>0</v>
      </c>
      <c r="E37" s="9">
        <v>156000</v>
      </c>
      <c r="F37" s="9">
        <f t="shared" si="0"/>
        <v>156000</v>
      </c>
      <c r="G37" s="8" t="s">
        <v>72</v>
      </c>
      <c r="H37" s="1"/>
    </row>
    <row r="38" spans="1:8" s="2" customFormat="1" ht="24.75" customHeight="1">
      <c r="A38" s="4">
        <v>105</v>
      </c>
      <c r="B38" s="4" t="s">
        <v>73</v>
      </c>
      <c r="C38" s="7">
        <v>105203</v>
      </c>
      <c r="D38" s="8" t="s">
        <v>0</v>
      </c>
      <c r="E38" s="9">
        <v>433000</v>
      </c>
      <c r="F38" s="9">
        <f t="shared" si="0"/>
        <v>433000</v>
      </c>
      <c r="G38" s="8" t="s">
        <v>176</v>
      </c>
      <c r="H38" s="1"/>
    </row>
    <row r="39" spans="1:8" s="2" customFormat="1" ht="24.75" customHeight="1">
      <c r="A39" s="4">
        <v>105</v>
      </c>
      <c r="B39" s="4" t="s">
        <v>73</v>
      </c>
      <c r="C39" s="7">
        <v>105204</v>
      </c>
      <c r="D39" s="8" t="s">
        <v>84</v>
      </c>
      <c r="E39" s="9">
        <v>97672</v>
      </c>
      <c r="F39" s="9">
        <f t="shared" si="0"/>
        <v>97672</v>
      </c>
      <c r="G39" s="8" t="s">
        <v>74</v>
      </c>
      <c r="H39" s="1"/>
    </row>
    <row r="40" spans="1:8" s="2" customFormat="1" ht="24.75" customHeight="1">
      <c r="A40" s="4">
        <v>105</v>
      </c>
      <c r="B40" s="4" t="s">
        <v>75</v>
      </c>
      <c r="C40" s="7">
        <v>105207</v>
      </c>
      <c r="D40" s="8" t="s">
        <v>11</v>
      </c>
      <c r="E40" s="9">
        <v>100000</v>
      </c>
      <c r="F40" s="9">
        <f t="shared" si="0"/>
        <v>100000</v>
      </c>
      <c r="G40" s="8" t="s">
        <v>76</v>
      </c>
      <c r="H40" s="1"/>
    </row>
    <row r="41" spans="1:8" s="2" customFormat="1" ht="24.75" customHeight="1">
      <c r="A41" s="4">
        <v>105</v>
      </c>
      <c r="B41" s="4" t="s">
        <v>77</v>
      </c>
      <c r="C41" s="7">
        <v>105210</v>
      </c>
      <c r="D41" s="8" t="s">
        <v>0</v>
      </c>
      <c r="E41" s="9">
        <v>152942</v>
      </c>
      <c r="F41" s="9">
        <f>E41-21727</f>
        <v>131215</v>
      </c>
      <c r="G41" s="8" t="s">
        <v>79</v>
      </c>
      <c r="H41" s="1"/>
    </row>
    <row r="42" spans="1:8" s="2" customFormat="1" ht="24.75" customHeight="1">
      <c r="A42" s="4">
        <v>105</v>
      </c>
      <c r="B42" s="4" t="s">
        <v>77</v>
      </c>
      <c r="C42" s="7">
        <v>105211</v>
      </c>
      <c r="D42" s="8" t="s">
        <v>0</v>
      </c>
      <c r="E42" s="9">
        <v>26990</v>
      </c>
      <c r="F42" s="9">
        <f t="shared" si="0"/>
        <v>26990</v>
      </c>
      <c r="G42" s="8" t="s">
        <v>78</v>
      </c>
      <c r="H42" s="1"/>
    </row>
    <row r="43" spans="1:8" s="2" customFormat="1" ht="24.75" customHeight="1">
      <c r="A43" s="4">
        <v>105</v>
      </c>
      <c r="B43" s="4" t="s">
        <v>80</v>
      </c>
      <c r="C43" s="7">
        <v>105212</v>
      </c>
      <c r="D43" s="8" t="s">
        <v>0</v>
      </c>
      <c r="E43" s="9">
        <v>20000</v>
      </c>
      <c r="F43" s="9">
        <f t="shared" si="0"/>
        <v>20000</v>
      </c>
      <c r="G43" s="8" t="s">
        <v>98</v>
      </c>
      <c r="H43" s="1"/>
    </row>
    <row r="44" spans="1:8" s="2" customFormat="1" ht="24.75" customHeight="1">
      <c r="A44" s="4">
        <v>105</v>
      </c>
      <c r="B44" s="4" t="s">
        <v>80</v>
      </c>
      <c r="C44" s="7">
        <v>105213</v>
      </c>
      <c r="D44" s="8" t="s">
        <v>0</v>
      </c>
      <c r="E44" s="9">
        <v>395651</v>
      </c>
      <c r="F44" s="9">
        <f>E44-897</f>
        <v>394754</v>
      </c>
      <c r="G44" s="8" t="s">
        <v>186</v>
      </c>
      <c r="H44" s="1"/>
    </row>
    <row r="45" spans="1:8" s="2" customFormat="1" ht="24.75" customHeight="1">
      <c r="A45" s="4">
        <v>105</v>
      </c>
      <c r="B45" s="4" t="s">
        <v>80</v>
      </c>
      <c r="C45" s="7">
        <v>105214</v>
      </c>
      <c r="D45" s="8" t="s">
        <v>0</v>
      </c>
      <c r="E45" s="9">
        <v>69821</v>
      </c>
      <c r="F45" s="9">
        <f>E45</f>
        <v>69821</v>
      </c>
      <c r="G45" s="8" t="s">
        <v>184</v>
      </c>
      <c r="H45" s="1"/>
    </row>
    <row r="46" spans="1:8" s="2" customFormat="1" ht="24.75" customHeight="1">
      <c r="A46" s="4">
        <v>105</v>
      </c>
      <c r="B46" s="4" t="s">
        <v>81</v>
      </c>
      <c r="C46" s="7">
        <v>105215</v>
      </c>
      <c r="D46" s="8" t="s">
        <v>0</v>
      </c>
      <c r="E46" s="9">
        <v>42000</v>
      </c>
      <c r="F46" s="9">
        <f t="shared" si="0"/>
        <v>42000</v>
      </c>
      <c r="G46" s="8" t="s">
        <v>13</v>
      </c>
      <c r="H46" s="1"/>
    </row>
    <row r="47" spans="1:8" s="2" customFormat="1" ht="24.75" customHeight="1">
      <c r="A47" s="4">
        <v>105</v>
      </c>
      <c r="B47" s="4" t="s">
        <v>81</v>
      </c>
      <c r="C47" s="7">
        <v>105216</v>
      </c>
      <c r="D47" s="8" t="s">
        <v>0</v>
      </c>
      <c r="E47" s="9">
        <v>18000</v>
      </c>
      <c r="F47" s="9">
        <f t="shared" si="0"/>
        <v>18000</v>
      </c>
      <c r="G47" s="8" t="s">
        <v>12</v>
      </c>
      <c r="H47" s="1"/>
    </row>
    <row r="48" spans="1:8" s="2" customFormat="1" ht="24.75" customHeight="1">
      <c r="A48" s="4">
        <v>105</v>
      </c>
      <c r="B48" s="4" t="s">
        <v>81</v>
      </c>
      <c r="C48" s="7">
        <v>105217</v>
      </c>
      <c r="D48" s="8" t="s">
        <v>0</v>
      </c>
      <c r="E48" s="9">
        <v>140000</v>
      </c>
      <c r="F48" s="9">
        <f t="shared" si="0"/>
        <v>140000</v>
      </c>
      <c r="G48" s="8" t="s">
        <v>100</v>
      </c>
      <c r="H48" s="1"/>
    </row>
    <row r="49" spans="1:8" s="2" customFormat="1" ht="24.75" customHeight="1">
      <c r="A49" s="4">
        <v>105</v>
      </c>
      <c r="B49" s="4" t="s">
        <v>81</v>
      </c>
      <c r="C49" s="7">
        <v>105218</v>
      </c>
      <c r="D49" s="8" t="s">
        <v>0</v>
      </c>
      <c r="E49" s="9">
        <v>60000</v>
      </c>
      <c r="F49" s="9">
        <f t="shared" si="0"/>
        <v>60000</v>
      </c>
      <c r="G49" s="8" t="s">
        <v>82</v>
      </c>
      <c r="H49" s="1"/>
    </row>
    <row r="50" spans="1:8" s="2" customFormat="1" ht="24.75" customHeight="1">
      <c r="A50" s="4">
        <v>105</v>
      </c>
      <c r="B50" s="4" t="s">
        <v>81</v>
      </c>
      <c r="C50" s="7">
        <v>105219</v>
      </c>
      <c r="D50" s="8" t="s">
        <v>0</v>
      </c>
      <c r="E50" s="9">
        <v>35000</v>
      </c>
      <c r="F50" s="9">
        <f t="shared" si="0"/>
        <v>35000</v>
      </c>
      <c r="G50" s="8" t="s">
        <v>99</v>
      </c>
      <c r="H50" s="1"/>
    </row>
    <row r="51" spans="1:8" s="2" customFormat="1" ht="24.75" customHeight="1">
      <c r="A51" s="4">
        <v>105</v>
      </c>
      <c r="B51" s="4" t="s">
        <v>81</v>
      </c>
      <c r="C51" s="7">
        <v>105220</v>
      </c>
      <c r="D51" s="8" t="s">
        <v>0</v>
      </c>
      <c r="E51" s="9">
        <v>15000</v>
      </c>
      <c r="F51" s="9">
        <f t="shared" si="0"/>
        <v>15000</v>
      </c>
      <c r="G51" s="8" t="s">
        <v>83</v>
      </c>
      <c r="H51" s="1"/>
    </row>
    <row r="52" spans="1:8" s="2" customFormat="1" ht="24.75" customHeight="1">
      <c r="A52" s="4">
        <v>105</v>
      </c>
      <c r="B52" s="4" t="s">
        <v>85</v>
      </c>
      <c r="C52" s="7">
        <v>105222</v>
      </c>
      <c r="D52" s="8" t="s">
        <v>0</v>
      </c>
      <c r="E52" s="9">
        <v>749000</v>
      </c>
      <c r="F52" s="9">
        <f>E52-55525</f>
        <v>693475</v>
      </c>
      <c r="G52" s="8" t="s">
        <v>87</v>
      </c>
      <c r="H52" s="1"/>
    </row>
    <row r="53" spans="1:8" s="2" customFormat="1" ht="24.75" customHeight="1">
      <c r="A53" s="4">
        <v>105</v>
      </c>
      <c r="B53" s="4" t="s">
        <v>85</v>
      </c>
      <c r="C53" s="7">
        <v>105223</v>
      </c>
      <c r="D53" s="8" t="s">
        <v>0</v>
      </c>
      <c r="E53" s="9">
        <v>749000</v>
      </c>
      <c r="F53" s="9">
        <f t="shared" si="0"/>
        <v>749000</v>
      </c>
      <c r="G53" s="8" t="s">
        <v>88</v>
      </c>
      <c r="H53" s="1"/>
    </row>
    <row r="54" spans="1:8" s="2" customFormat="1" ht="24.75" customHeight="1">
      <c r="A54" s="4">
        <v>105</v>
      </c>
      <c r="B54" s="4" t="s">
        <v>85</v>
      </c>
      <c r="C54" s="7">
        <v>105224</v>
      </c>
      <c r="D54" s="8" t="s">
        <v>0</v>
      </c>
      <c r="E54" s="9">
        <v>321000</v>
      </c>
      <c r="F54" s="9">
        <f t="shared" si="0"/>
        <v>321000</v>
      </c>
      <c r="G54" s="8" t="s">
        <v>86</v>
      </c>
      <c r="H54" s="1"/>
    </row>
    <row r="55" spans="1:8" s="2" customFormat="1" ht="24.75" customHeight="1">
      <c r="A55" s="4">
        <v>105</v>
      </c>
      <c r="B55" s="4" t="s">
        <v>89</v>
      </c>
      <c r="C55" s="7">
        <v>105227</v>
      </c>
      <c r="D55" s="8" t="s">
        <v>0</v>
      </c>
      <c r="E55" s="9">
        <v>120000</v>
      </c>
      <c r="F55" s="9">
        <f t="shared" si="0"/>
        <v>120000</v>
      </c>
      <c r="G55" s="8" t="s">
        <v>104</v>
      </c>
      <c r="H55" s="1"/>
    </row>
    <row r="56" spans="1:8" s="2" customFormat="1" ht="24.75" customHeight="1">
      <c r="A56" s="4">
        <v>105</v>
      </c>
      <c r="B56" s="4" t="s">
        <v>90</v>
      </c>
      <c r="C56" s="7">
        <v>105230</v>
      </c>
      <c r="D56" s="8" t="s">
        <v>0</v>
      </c>
      <c r="E56" s="9">
        <v>48000</v>
      </c>
      <c r="F56" s="9">
        <f>E56-26225</f>
        <v>21775</v>
      </c>
      <c r="G56" s="8" t="s">
        <v>91</v>
      </c>
      <c r="H56" s="1"/>
    </row>
    <row r="57" spans="1:8" s="2" customFormat="1" ht="24.75" customHeight="1">
      <c r="A57" s="4">
        <v>105</v>
      </c>
      <c r="B57" s="4" t="s">
        <v>92</v>
      </c>
      <c r="C57" s="7">
        <v>106001</v>
      </c>
      <c r="D57" s="8" t="s">
        <v>0</v>
      </c>
      <c r="E57" s="9">
        <v>10400</v>
      </c>
      <c r="F57" s="9">
        <f t="shared" si="0"/>
        <v>10400</v>
      </c>
      <c r="G57" s="8" t="s">
        <v>93</v>
      </c>
      <c r="H57" s="1"/>
    </row>
    <row r="58" spans="1:8" s="2" customFormat="1" ht="24.75" customHeight="1">
      <c r="A58" s="4">
        <v>105</v>
      </c>
      <c r="B58" s="4" t="s">
        <v>94</v>
      </c>
      <c r="C58" s="7">
        <v>106005</v>
      </c>
      <c r="D58" s="8" t="s">
        <v>0</v>
      </c>
      <c r="E58" s="9">
        <v>10325000</v>
      </c>
      <c r="F58" s="9">
        <f>E58-1496464</f>
        <v>8828536</v>
      </c>
      <c r="G58" s="8" t="s">
        <v>95</v>
      </c>
      <c r="H58" s="1"/>
    </row>
    <row r="59" spans="1:8" s="2" customFormat="1" ht="24.75" customHeight="1">
      <c r="A59" s="4">
        <v>105</v>
      </c>
      <c r="B59" s="4" t="s">
        <v>96</v>
      </c>
      <c r="C59" s="7">
        <v>106006</v>
      </c>
      <c r="D59" s="8" t="s">
        <v>0</v>
      </c>
      <c r="E59" s="9">
        <v>200640</v>
      </c>
      <c r="F59" s="9">
        <f t="shared" si="0"/>
        <v>200640</v>
      </c>
      <c r="G59" s="8" t="s">
        <v>138</v>
      </c>
      <c r="H59" s="1"/>
    </row>
    <row r="60" spans="1:8" s="2" customFormat="1" ht="24.75" customHeight="1">
      <c r="A60" s="4">
        <v>105</v>
      </c>
      <c r="B60" s="4" t="s">
        <v>103</v>
      </c>
      <c r="C60" s="7">
        <v>106007</v>
      </c>
      <c r="D60" s="8" t="s">
        <v>0</v>
      </c>
      <c r="E60" s="9">
        <v>123000</v>
      </c>
      <c r="F60" s="9">
        <f t="shared" si="0"/>
        <v>123000</v>
      </c>
      <c r="G60" s="8" t="s">
        <v>137</v>
      </c>
      <c r="H60" s="1"/>
    </row>
    <row r="61" spans="1:8" s="2" customFormat="1" ht="24.75" customHeight="1">
      <c r="A61" s="4">
        <v>105</v>
      </c>
      <c r="B61" s="4" t="s">
        <v>105</v>
      </c>
      <c r="C61" s="7">
        <v>106008</v>
      </c>
      <c r="D61" s="8" t="s">
        <v>0</v>
      </c>
      <c r="E61" s="9">
        <v>54400</v>
      </c>
      <c r="F61" s="9">
        <f t="shared" si="0"/>
        <v>54400</v>
      </c>
      <c r="G61" s="8" t="s">
        <v>106</v>
      </c>
      <c r="H61" s="1"/>
    </row>
    <row r="62" spans="1:8" s="2" customFormat="1" ht="24.75" customHeight="1">
      <c r="A62" s="4">
        <v>105</v>
      </c>
      <c r="B62" s="4" t="s">
        <v>107</v>
      </c>
      <c r="C62" s="7">
        <v>106009</v>
      </c>
      <c r="D62" s="8" t="s">
        <v>0</v>
      </c>
      <c r="E62" s="9">
        <v>94675</v>
      </c>
      <c r="F62" s="9">
        <f t="shared" si="0"/>
        <v>94675</v>
      </c>
      <c r="G62" s="8" t="s">
        <v>108</v>
      </c>
      <c r="H62" s="1"/>
    </row>
    <row r="63" spans="1:8" s="2" customFormat="1" ht="24.75" customHeight="1">
      <c r="A63" s="4">
        <v>105</v>
      </c>
      <c r="B63" s="4" t="s">
        <v>110</v>
      </c>
      <c r="C63" s="7">
        <v>106011</v>
      </c>
      <c r="D63" s="8" t="s">
        <v>0</v>
      </c>
      <c r="E63" s="9">
        <v>262486</v>
      </c>
      <c r="F63" s="9">
        <f t="shared" si="0"/>
        <v>262486</v>
      </c>
      <c r="G63" s="8" t="s">
        <v>109</v>
      </c>
      <c r="H63" s="1"/>
    </row>
    <row r="64" spans="1:8" s="2" customFormat="1" ht="24.75" customHeight="1">
      <c r="A64" s="4">
        <v>105</v>
      </c>
      <c r="B64" s="4" t="s">
        <v>111</v>
      </c>
      <c r="C64" s="7">
        <v>106014</v>
      </c>
      <c r="D64" s="8" t="s">
        <v>112</v>
      </c>
      <c r="E64" s="9">
        <v>625000</v>
      </c>
      <c r="F64" s="9">
        <f t="shared" si="0"/>
        <v>625000</v>
      </c>
      <c r="G64" s="8" t="s">
        <v>114</v>
      </c>
      <c r="H64" s="1"/>
    </row>
    <row r="65" spans="1:8" s="2" customFormat="1" ht="24.75" customHeight="1">
      <c r="A65" s="4">
        <v>105</v>
      </c>
      <c r="B65" s="4" t="s">
        <v>111</v>
      </c>
      <c r="C65" s="7">
        <v>106015</v>
      </c>
      <c r="D65" s="8" t="s">
        <v>112</v>
      </c>
      <c r="E65" s="9">
        <v>463000</v>
      </c>
      <c r="F65" s="9">
        <f t="shared" si="0"/>
        <v>463000</v>
      </c>
      <c r="G65" s="8" t="s">
        <v>113</v>
      </c>
      <c r="H65" s="1"/>
    </row>
    <row r="66" spans="1:8" s="2" customFormat="1" ht="24.75" customHeight="1">
      <c r="A66" s="4">
        <v>105</v>
      </c>
      <c r="B66" s="4" t="s">
        <v>115</v>
      </c>
      <c r="C66" s="7">
        <v>106018</v>
      </c>
      <c r="D66" s="8" t="s">
        <v>0</v>
      </c>
      <c r="E66" s="9">
        <v>25600</v>
      </c>
      <c r="F66" s="9">
        <f t="shared" si="0"/>
        <v>25600</v>
      </c>
      <c r="G66" s="8" t="s">
        <v>139</v>
      </c>
      <c r="H66" s="1"/>
    </row>
    <row r="67" spans="1:8" s="2" customFormat="1" ht="24.75" customHeight="1">
      <c r="A67" s="4">
        <v>105</v>
      </c>
      <c r="B67" s="4" t="s">
        <v>115</v>
      </c>
      <c r="C67" s="7">
        <v>106019</v>
      </c>
      <c r="D67" s="8" t="s">
        <v>116</v>
      </c>
      <c r="E67" s="9">
        <v>21800</v>
      </c>
      <c r="F67" s="9">
        <f aca="true" t="shared" si="1" ref="F67:F110">E67</f>
        <v>21800</v>
      </c>
      <c r="G67" s="8" t="s">
        <v>117</v>
      </c>
      <c r="H67" s="1"/>
    </row>
    <row r="68" spans="1:8" s="2" customFormat="1" ht="24.75" customHeight="1">
      <c r="A68" s="4">
        <v>105</v>
      </c>
      <c r="B68" s="4" t="s">
        <v>118</v>
      </c>
      <c r="C68" s="7">
        <v>106026</v>
      </c>
      <c r="D68" s="8" t="s">
        <v>0</v>
      </c>
      <c r="E68" s="9">
        <v>756000</v>
      </c>
      <c r="F68" s="9">
        <f>E68-13501</f>
        <v>742499</v>
      </c>
      <c r="G68" s="8" t="s">
        <v>159</v>
      </c>
      <c r="H68" s="1"/>
    </row>
    <row r="69" spans="1:8" s="2" customFormat="1" ht="24.75" customHeight="1">
      <c r="A69" s="4">
        <v>105</v>
      </c>
      <c r="B69" s="4" t="s">
        <v>120</v>
      </c>
      <c r="C69" s="7">
        <v>106045</v>
      </c>
      <c r="D69" s="8" t="s">
        <v>1</v>
      </c>
      <c r="E69" s="9">
        <v>100000</v>
      </c>
      <c r="F69" s="9">
        <f t="shared" si="1"/>
        <v>100000</v>
      </c>
      <c r="G69" s="8" t="s">
        <v>121</v>
      </c>
      <c r="H69" s="1"/>
    </row>
    <row r="70" spans="1:8" s="2" customFormat="1" ht="24.75" customHeight="1">
      <c r="A70" s="4">
        <v>105</v>
      </c>
      <c r="B70" s="4" t="s">
        <v>122</v>
      </c>
      <c r="C70" s="7">
        <v>106046</v>
      </c>
      <c r="D70" s="8" t="s">
        <v>0</v>
      </c>
      <c r="E70" s="9">
        <v>1459200</v>
      </c>
      <c r="F70" s="9">
        <f t="shared" si="1"/>
        <v>1459200</v>
      </c>
      <c r="G70" s="8" t="s">
        <v>160</v>
      </c>
      <c r="H70" s="1"/>
    </row>
    <row r="71" spans="1:8" s="2" customFormat="1" ht="24.75" customHeight="1">
      <c r="A71" s="4">
        <v>105</v>
      </c>
      <c r="B71" s="4" t="s">
        <v>123</v>
      </c>
      <c r="C71" s="7">
        <v>106047</v>
      </c>
      <c r="D71" s="8" t="s">
        <v>0</v>
      </c>
      <c r="E71" s="9">
        <v>169695</v>
      </c>
      <c r="F71" s="9">
        <f t="shared" si="1"/>
        <v>169695</v>
      </c>
      <c r="G71" s="8" t="s">
        <v>157</v>
      </c>
      <c r="H71" s="1"/>
    </row>
    <row r="72" spans="1:8" s="2" customFormat="1" ht="24.75" customHeight="1">
      <c r="A72" s="4">
        <v>105</v>
      </c>
      <c r="B72" s="4" t="s">
        <v>124</v>
      </c>
      <c r="C72" s="7">
        <v>106048</v>
      </c>
      <c r="D72" s="8" t="s">
        <v>0</v>
      </c>
      <c r="E72" s="9">
        <v>24300</v>
      </c>
      <c r="F72" s="9">
        <f t="shared" si="1"/>
        <v>24300</v>
      </c>
      <c r="G72" s="8" t="s">
        <v>125</v>
      </c>
      <c r="H72" s="1"/>
    </row>
    <row r="73" spans="1:8" s="2" customFormat="1" ht="24.75" customHeight="1">
      <c r="A73" s="4">
        <v>105</v>
      </c>
      <c r="B73" s="4" t="s">
        <v>124</v>
      </c>
      <c r="C73" s="7">
        <v>106049</v>
      </c>
      <c r="D73" s="8" t="s">
        <v>0</v>
      </c>
      <c r="E73" s="9">
        <v>172000</v>
      </c>
      <c r="F73" s="9">
        <f>E73-10500</f>
        <v>161500</v>
      </c>
      <c r="G73" s="8" t="s">
        <v>189</v>
      </c>
      <c r="H73" s="1"/>
    </row>
    <row r="74" spans="1:8" s="2" customFormat="1" ht="24.75" customHeight="1">
      <c r="A74" s="4">
        <v>105</v>
      </c>
      <c r="B74" s="4" t="s">
        <v>124</v>
      </c>
      <c r="C74" s="7">
        <v>106050</v>
      </c>
      <c r="D74" s="8" t="s">
        <v>0</v>
      </c>
      <c r="E74" s="9">
        <v>43000</v>
      </c>
      <c r="F74" s="9">
        <f t="shared" si="1"/>
        <v>43000</v>
      </c>
      <c r="G74" s="8" t="s">
        <v>126</v>
      </c>
      <c r="H74" s="1"/>
    </row>
    <row r="75" spans="1:8" s="2" customFormat="1" ht="24.75" customHeight="1">
      <c r="A75" s="4">
        <v>105</v>
      </c>
      <c r="B75" s="4" t="s">
        <v>127</v>
      </c>
      <c r="C75" s="7">
        <v>106051</v>
      </c>
      <c r="D75" s="8" t="s">
        <v>0</v>
      </c>
      <c r="E75" s="9">
        <v>382161</v>
      </c>
      <c r="F75" s="9">
        <f>E75-46029</f>
        <v>336132</v>
      </c>
      <c r="G75" s="8" t="s">
        <v>187</v>
      </c>
      <c r="H75" s="1"/>
    </row>
    <row r="76" spans="1:8" s="2" customFormat="1" ht="24.75" customHeight="1">
      <c r="A76" s="4">
        <v>105</v>
      </c>
      <c r="B76" s="4" t="s">
        <v>128</v>
      </c>
      <c r="C76" s="7">
        <v>106052</v>
      </c>
      <c r="D76" s="8" t="s">
        <v>0</v>
      </c>
      <c r="E76" s="9">
        <v>67440</v>
      </c>
      <c r="F76" s="9">
        <f t="shared" si="1"/>
        <v>67440</v>
      </c>
      <c r="G76" s="8" t="s">
        <v>129</v>
      </c>
      <c r="H76" s="1"/>
    </row>
    <row r="77" spans="1:8" s="2" customFormat="1" ht="24.75" customHeight="1">
      <c r="A77" s="4">
        <v>105</v>
      </c>
      <c r="B77" s="4" t="s">
        <v>130</v>
      </c>
      <c r="C77" s="7">
        <v>106053</v>
      </c>
      <c r="D77" s="8" t="s">
        <v>11</v>
      </c>
      <c r="E77" s="9">
        <v>100000</v>
      </c>
      <c r="F77" s="9">
        <f t="shared" si="1"/>
        <v>100000</v>
      </c>
      <c r="G77" s="8" t="s">
        <v>175</v>
      </c>
      <c r="H77" s="1"/>
    </row>
    <row r="78" spans="1:8" s="2" customFormat="1" ht="24.75" customHeight="1">
      <c r="A78" s="4">
        <v>105</v>
      </c>
      <c r="B78" s="4" t="s">
        <v>131</v>
      </c>
      <c r="C78" s="7">
        <v>106055</v>
      </c>
      <c r="D78" s="8" t="s">
        <v>0</v>
      </c>
      <c r="E78" s="9">
        <v>216000</v>
      </c>
      <c r="F78" s="9">
        <f>E78-4564</f>
        <v>211436</v>
      </c>
      <c r="G78" s="8" t="s">
        <v>132</v>
      </c>
      <c r="H78" s="1"/>
    </row>
    <row r="79" spans="1:8" s="2" customFormat="1" ht="24.75" customHeight="1">
      <c r="A79" s="4">
        <v>105</v>
      </c>
      <c r="B79" s="4" t="s">
        <v>133</v>
      </c>
      <c r="C79" s="7">
        <v>106056</v>
      </c>
      <c r="D79" s="8" t="s">
        <v>0</v>
      </c>
      <c r="E79" s="9">
        <v>17565</v>
      </c>
      <c r="F79" s="9">
        <f t="shared" si="1"/>
        <v>17565</v>
      </c>
      <c r="G79" s="8" t="s">
        <v>134</v>
      </c>
      <c r="H79" s="1"/>
    </row>
    <row r="80" spans="1:8" s="2" customFormat="1" ht="24.75" customHeight="1">
      <c r="A80" s="4">
        <v>105</v>
      </c>
      <c r="B80" s="4" t="s">
        <v>133</v>
      </c>
      <c r="C80" s="7">
        <v>106057</v>
      </c>
      <c r="D80" s="8" t="s">
        <v>0</v>
      </c>
      <c r="E80" s="9">
        <v>99535</v>
      </c>
      <c r="F80" s="9">
        <f>E80-27000</f>
        <v>72535</v>
      </c>
      <c r="G80" s="8" t="s">
        <v>143</v>
      </c>
      <c r="H80" s="1"/>
    </row>
    <row r="81" spans="1:8" s="2" customFormat="1" ht="24.75" customHeight="1">
      <c r="A81" s="4">
        <v>105</v>
      </c>
      <c r="B81" s="4" t="s">
        <v>135</v>
      </c>
      <c r="C81" s="7">
        <v>106058</v>
      </c>
      <c r="D81" s="8" t="s">
        <v>136</v>
      </c>
      <c r="E81" s="9">
        <v>228600</v>
      </c>
      <c r="F81" s="9">
        <f t="shared" si="1"/>
        <v>228600</v>
      </c>
      <c r="G81" s="8" t="s">
        <v>158</v>
      </c>
      <c r="H81" s="1"/>
    </row>
    <row r="82" spans="1:8" s="2" customFormat="1" ht="24.75" customHeight="1">
      <c r="A82" s="4">
        <v>105</v>
      </c>
      <c r="B82" s="4" t="s">
        <v>140</v>
      </c>
      <c r="C82" s="7">
        <v>106059</v>
      </c>
      <c r="D82" s="8" t="s">
        <v>141</v>
      </c>
      <c r="E82" s="9">
        <v>50000</v>
      </c>
      <c r="F82" s="9">
        <f t="shared" si="1"/>
        <v>50000</v>
      </c>
      <c r="G82" s="8" t="s">
        <v>142</v>
      </c>
      <c r="H82" s="1"/>
    </row>
    <row r="83" spans="1:8" s="2" customFormat="1" ht="24.75" customHeight="1">
      <c r="A83" s="4">
        <v>105</v>
      </c>
      <c r="B83" s="4" t="s">
        <v>140</v>
      </c>
      <c r="C83" s="7">
        <v>106060</v>
      </c>
      <c r="D83" s="8" t="s">
        <v>0</v>
      </c>
      <c r="E83" s="9">
        <v>14799</v>
      </c>
      <c r="F83" s="9">
        <f t="shared" si="1"/>
        <v>14799</v>
      </c>
      <c r="G83" s="8" t="s">
        <v>155</v>
      </c>
      <c r="H83" s="1"/>
    </row>
    <row r="84" spans="1:8" s="2" customFormat="1" ht="24.75" customHeight="1">
      <c r="A84" s="4">
        <v>105</v>
      </c>
      <c r="B84" s="4" t="s">
        <v>140</v>
      </c>
      <c r="C84" s="7">
        <v>106061</v>
      </c>
      <c r="D84" s="8" t="s">
        <v>0</v>
      </c>
      <c r="E84" s="9">
        <v>83856</v>
      </c>
      <c r="F84" s="9">
        <f>E84-9567</f>
        <v>74289</v>
      </c>
      <c r="G84" s="8" t="s">
        <v>156</v>
      </c>
      <c r="H84" s="1"/>
    </row>
    <row r="85" spans="1:8" s="2" customFormat="1" ht="24.75" customHeight="1">
      <c r="A85" s="4">
        <v>105</v>
      </c>
      <c r="B85" s="4" t="s">
        <v>144</v>
      </c>
      <c r="C85" s="7">
        <v>106064</v>
      </c>
      <c r="D85" s="8" t="s">
        <v>0</v>
      </c>
      <c r="E85" s="9">
        <v>7800</v>
      </c>
      <c r="F85" s="9">
        <f t="shared" si="1"/>
        <v>7800</v>
      </c>
      <c r="G85" s="8" t="s">
        <v>178</v>
      </c>
      <c r="H85" s="1"/>
    </row>
    <row r="86" spans="1:8" s="2" customFormat="1" ht="24.75" customHeight="1">
      <c r="A86" s="4">
        <v>105</v>
      </c>
      <c r="B86" s="4" t="s">
        <v>144</v>
      </c>
      <c r="C86" s="7">
        <v>106065</v>
      </c>
      <c r="D86" s="8" t="s">
        <v>0</v>
      </c>
      <c r="E86" s="9">
        <v>17500</v>
      </c>
      <c r="F86" s="9">
        <f t="shared" si="1"/>
        <v>17500</v>
      </c>
      <c r="G86" s="8" t="s">
        <v>145</v>
      </c>
      <c r="H86" s="1"/>
    </row>
    <row r="87" spans="1:8" s="2" customFormat="1" ht="24.75" customHeight="1">
      <c r="A87" s="4">
        <v>105</v>
      </c>
      <c r="B87" s="4">
        <v>1060505</v>
      </c>
      <c r="C87" s="7">
        <v>106070</v>
      </c>
      <c r="D87" s="8" t="s">
        <v>0</v>
      </c>
      <c r="E87" s="9">
        <v>105000</v>
      </c>
      <c r="F87" s="9">
        <f t="shared" si="1"/>
        <v>105000</v>
      </c>
      <c r="G87" s="8" t="s">
        <v>146</v>
      </c>
      <c r="H87" s="1"/>
    </row>
    <row r="88" spans="1:8" s="2" customFormat="1" ht="24.75" customHeight="1">
      <c r="A88" s="4">
        <v>105</v>
      </c>
      <c r="B88" s="4">
        <v>1060505</v>
      </c>
      <c r="C88" s="7">
        <v>106071</v>
      </c>
      <c r="D88" s="8" t="s">
        <v>0</v>
      </c>
      <c r="E88" s="9">
        <v>45000</v>
      </c>
      <c r="F88" s="9">
        <f t="shared" si="1"/>
        <v>45000</v>
      </c>
      <c r="G88" s="8" t="s">
        <v>147</v>
      </c>
      <c r="H88" s="1"/>
    </row>
    <row r="89" spans="1:8" s="2" customFormat="1" ht="24.75" customHeight="1">
      <c r="A89" s="4">
        <v>105</v>
      </c>
      <c r="B89" s="4">
        <v>1060505</v>
      </c>
      <c r="C89" s="7">
        <v>106072</v>
      </c>
      <c r="D89" s="8" t="s">
        <v>0</v>
      </c>
      <c r="E89" s="9">
        <v>105000</v>
      </c>
      <c r="F89" s="9">
        <f t="shared" si="1"/>
        <v>105000</v>
      </c>
      <c r="G89" s="8" t="s">
        <v>148</v>
      </c>
      <c r="H89" s="1"/>
    </row>
    <row r="90" spans="1:8" s="2" customFormat="1" ht="24.75" customHeight="1">
      <c r="A90" s="4">
        <v>105</v>
      </c>
      <c r="B90" s="4">
        <v>1060505</v>
      </c>
      <c r="C90" s="7">
        <v>106073</v>
      </c>
      <c r="D90" s="8" t="s">
        <v>0</v>
      </c>
      <c r="E90" s="9">
        <v>45000</v>
      </c>
      <c r="F90" s="9">
        <f t="shared" si="1"/>
        <v>45000</v>
      </c>
      <c r="G90" s="8" t="s">
        <v>149</v>
      </c>
      <c r="H90" s="1"/>
    </row>
    <row r="91" spans="1:8" s="2" customFormat="1" ht="24.75" customHeight="1">
      <c r="A91" s="4">
        <v>105</v>
      </c>
      <c r="B91" s="4">
        <v>1060519</v>
      </c>
      <c r="C91" s="7">
        <v>106079</v>
      </c>
      <c r="D91" s="8" t="s">
        <v>5</v>
      </c>
      <c r="E91" s="9">
        <v>200000</v>
      </c>
      <c r="F91" s="9">
        <f t="shared" si="1"/>
        <v>200000</v>
      </c>
      <c r="G91" s="8" t="s">
        <v>150</v>
      </c>
      <c r="H91" s="1"/>
    </row>
    <row r="92" spans="1:8" s="2" customFormat="1" ht="24.75" customHeight="1">
      <c r="A92" s="4">
        <v>105</v>
      </c>
      <c r="B92" s="4">
        <v>1060523</v>
      </c>
      <c r="C92" s="7">
        <v>106081</v>
      </c>
      <c r="D92" s="8" t="s">
        <v>0</v>
      </c>
      <c r="E92" s="9">
        <v>285260</v>
      </c>
      <c r="F92" s="9">
        <f>E92-41799</f>
        <v>243461</v>
      </c>
      <c r="G92" s="8" t="s">
        <v>151</v>
      </c>
      <c r="H92" s="1"/>
    </row>
    <row r="93" spans="1:8" s="2" customFormat="1" ht="24.75" customHeight="1">
      <c r="A93" s="4">
        <v>105</v>
      </c>
      <c r="B93" s="4">
        <v>1060523</v>
      </c>
      <c r="C93" s="7">
        <v>106082</v>
      </c>
      <c r="D93" s="8" t="s">
        <v>0</v>
      </c>
      <c r="E93" s="9">
        <v>38900</v>
      </c>
      <c r="F93" s="9">
        <f t="shared" si="1"/>
        <v>38900</v>
      </c>
      <c r="G93" s="8" t="s">
        <v>152</v>
      </c>
      <c r="H93" s="1"/>
    </row>
    <row r="94" spans="1:8" s="2" customFormat="1" ht="24.75" customHeight="1">
      <c r="A94" s="4">
        <v>105</v>
      </c>
      <c r="B94" s="4">
        <v>1060601</v>
      </c>
      <c r="C94" s="7">
        <v>106085</v>
      </c>
      <c r="D94" s="8" t="s">
        <v>0</v>
      </c>
      <c r="E94" s="9">
        <v>100000</v>
      </c>
      <c r="F94" s="9">
        <f t="shared" si="1"/>
        <v>100000</v>
      </c>
      <c r="G94" s="8" t="s">
        <v>153</v>
      </c>
      <c r="H94" s="1"/>
    </row>
    <row r="95" spans="1:8" s="2" customFormat="1" ht="24.75" customHeight="1">
      <c r="A95" s="4">
        <v>105</v>
      </c>
      <c r="B95" s="4">
        <v>1060609</v>
      </c>
      <c r="C95" s="7">
        <v>106087</v>
      </c>
      <c r="D95" s="8" t="s">
        <v>0</v>
      </c>
      <c r="E95" s="9">
        <v>194800</v>
      </c>
      <c r="F95" s="9">
        <f>E95-44290</f>
        <v>150510</v>
      </c>
      <c r="G95" s="8" t="s">
        <v>154</v>
      </c>
      <c r="H95" s="1"/>
    </row>
    <row r="96" spans="1:8" s="2" customFormat="1" ht="24.75" customHeight="1">
      <c r="A96" s="4">
        <v>105</v>
      </c>
      <c r="B96" s="4">
        <v>1060621</v>
      </c>
      <c r="C96" s="7">
        <v>106089</v>
      </c>
      <c r="D96" s="8" t="s">
        <v>0</v>
      </c>
      <c r="E96" s="9">
        <v>143097</v>
      </c>
      <c r="F96" s="9">
        <f t="shared" si="1"/>
        <v>143097</v>
      </c>
      <c r="G96" s="8" t="s">
        <v>164</v>
      </c>
      <c r="H96" s="1"/>
    </row>
    <row r="97" spans="1:8" s="2" customFormat="1" ht="24.75" customHeight="1">
      <c r="A97" s="4">
        <v>105</v>
      </c>
      <c r="B97" s="4">
        <v>1060621</v>
      </c>
      <c r="C97" s="7">
        <v>106090</v>
      </c>
      <c r="D97" s="8" t="s">
        <v>0</v>
      </c>
      <c r="E97" s="9">
        <v>25253</v>
      </c>
      <c r="F97" s="9">
        <f t="shared" si="1"/>
        <v>25253</v>
      </c>
      <c r="G97" s="8" t="s">
        <v>161</v>
      </c>
      <c r="H97" s="1"/>
    </row>
    <row r="98" spans="1:8" s="2" customFormat="1" ht="24.75" customHeight="1">
      <c r="A98" s="4">
        <v>105</v>
      </c>
      <c r="B98" s="4">
        <v>1060621</v>
      </c>
      <c r="C98" s="7">
        <v>106091</v>
      </c>
      <c r="D98" s="8" t="s">
        <v>0</v>
      </c>
      <c r="E98" s="9">
        <v>143097</v>
      </c>
      <c r="F98" s="9">
        <f t="shared" si="1"/>
        <v>143097</v>
      </c>
      <c r="G98" s="8" t="s">
        <v>162</v>
      </c>
      <c r="H98" s="1"/>
    </row>
    <row r="99" spans="1:8" s="2" customFormat="1" ht="24.75" customHeight="1">
      <c r="A99" s="4">
        <v>105</v>
      </c>
      <c r="B99" s="4">
        <v>1060621</v>
      </c>
      <c r="C99" s="7">
        <v>106092</v>
      </c>
      <c r="D99" s="8" t="s">
        <v>0</v>
      </c>
      <c r="E99" s="9">
        <v>25253</v>
      </c>
      <c r="F99" s="9">
        <f t="shared" si="1"/>
        <v>25253</v>
      </c>
      <c r="G99" s="8" t="s">
        <v>163</v>
      </c>
      <c r="H99" s="1"/>
    </row>
    <row r="100" spans="1:8" s="2" customFormat="1" ht="24.75" customHeight="1">
      <c r="A100" s="4">
        <v>105</v>
      </c>
      <c r="B100" s="4">
        <v>1060623</v>
      </c>
      <c r="C100" s="7">
        <v>106094</v>
      </c>
      <c r="D100" s="8" t="s">
        <v>0</v>
      </c>
      <c r="E100" s="9">
        <v>447490</v>
      </c>
      <c r="F100" s="9">
        <f t="shared" si="1"/>
        <v>447490</v>
      </c>
      <c r="G100" s="8" t="s">
        <v>165</v>
      </c>
      <c r="H100" s="1"/>
    </row>
    <row r="101" spans="1:8" s="2" customFormat="1" ht="24.75" customHeight="1">
      <c r="A101" s="4">
        <v>105</v>
      </c>
      <c r="B101" s="4">
        <v>1060629</v>
      </c>
      <c r="C101" s="7">
        <v>106095</v>
      </c>
      <c r="D101" s="8" t="s">
        <v>8</v>
      </c>
      <c r="E101" s="9">
        <v>27000</v>
      </c>
      <c r="F101" s="9">
        <f t="shared" si="1"/>
        <v>27000</v>
      </c>
      <c r="G101" s="8" t="s">
        <v>166</v>
      </c>
      <c r="H101" s="1"/>
    </row>
    <row r="102" spans="1:8" s="2" customFormat="1" ht="24.75" customHeight="1">
      <c r="A102" s="4">
        <v>105</v>
      </c>
      <c r="B102" s="4">
        <v>1060629</v>
      </c>
      <c r="C102" s="7">
        <v>106096</v>
      </c>
      <c r="D102" s="8" t="s">
        <v>0</v>
      </c>
      <c r="E102" s="9">
        <v>100000</v>
      </c>
      <c r="F102" s="9">
        <f t="shared" si="1"/>
        <v>100000</v>
      </c>
      <c r="G102" s="8" t="s">
        <v>167</v>
      </c>
      <c r="H102" s="1"/>
    </row>
    <row r="103" spans="1:8" s="2" customFormat="1" ht="24.75" customHeight="1">
      <c r="A103" s="4">
        <v>105</v>
      </c>
      <c r="B103" s="4">
        <v>1060703</v>
      </c>
      <c r="C103" s="7">
        <v>106097</v>
      </c>
      <c r="D103" s="8" t="s">
        <v>0</v>
      </c>
      <c r="E103" s="9">
        <v>22000</v>
      </c>
      <c r="F103" s="9">
        <f t="shared" si="1"/>
        <v>22000</v>
      </c>
      <c r="G103" s="8" t="s">
        <v>168</v>
      </c>
      <c r="H103" s="1"/>
    </row>
    <row r="104" spans="1:8" s="2" customFormat="1" ht="24.75" customHeight="1">
      <c r="A104" s="4">
        <v>105</v>
      </c>
      <c r="B104" s="4">
        <v>1060710</v>
      </c>
      <c r="C104" s="7">
        <v>106099</v>
      </c>
      <c r="D104" s="8" t="s">
        <v>0</v>
      </c>
      <c r="E104" s="9">
        <v>26000</v>
      </c>
      <c r="F104" s="9">
        <f t="shared" si="1"/>
        <v>26000</v>
      </c>
      <c r="G104" s="8" t="s">
        <v>169</v>
      </c>
      <c r="H104" s="1"/>
    </row>
    <row r="105" spans="1:8" s="2" customFormat="1" ht="24.75" customHeight="1">
      <c r="A105" s="4">
        <v>105</v>
      </c>
      <c r="B105" s="4">
        <v>1060710</v>
      </c>
      <c r="C105" s="7">
        <v>106100</v>
      </c>
      <c r="D105" s="8" t="s">
        <v>0</v>
      </c>
      <c r="E105" s="9">
        <v>46000</v>
      </c>
      <c r="F105" s="9">
        <f t="shared" si="1"/>
        <v>46000</v>
      </c>
      <c r="G105" s="8" t="s">
        <v>170</v>
      </c>
      <c r="H105" s="1"/>
    </row>
    <row r="106" spans="1:8" s="2" customFormat="1" ht="24.75" customHeight="1">
      <c r="A106" s="4">
        <v>105</v>
      </c>
      <c r="B106" s="4">
        <v>1060711</v>
      </c>
      <c r="C106" s="7">
        <v>106101</v>
      </c>
      <c r="D106" s="8" t="s">
        <v>0</v>
      </c>
      <c r="E106" s="9">
        <v>432000</v>
      </c>
      <c r="F106" s="9">
        <f t="shared" si="1"/>
        <v>432000</v>
      </c>
      <c r="G106" s="8" t="s">
        <v>171</v>
      </c>
      <c r="H106" s="1"/>
    </row>
    <row r="107" spans="1:8" s="2" customFormat="1" ht="24.75" customHeight="1">
      <c r="A107" s="4">
        <v>105</v>
      </c>
      <c r="B107" s="4">
        <v>1060714</v>
      </c>
      <c r="C107" s="7">
        <v>106102</v>
      </c>
      <c r="D107" s="8" t="s">
        <v>0</v>
      </c>
      <c r="E107" s="9">
        <v>388800</v>
      </c>
      <c r="F107" s="9">
        <f>E107-251165</f>
        <v>137635</v>
      </c>
      <c r="G107" s="8" t="s">
        <v>177</v>
      </c>
      <c r="H107" s="1"/>
    </row>
    <row r="108" spans="1:8" s="2" customFormat="1" ht="24.75" customHeight="1">
      <c r="A108" s="4">
        <v>105</v>
      </c>
      <c r="B108" s="4">
        <v>1060727</v>
      </c>
      <c r="C108" s="7">
        <v>106103</v>
      </c>
      <c r="D108" s="8" t="s">
        <v>0</v>
      </c>
      <c r="E108" s="9">
        <v>324000</v>
      </c>
      <c r="F108" s="9">
        <f t="shared" si="1"/>
        <v>324000</v>
      </c>
      <c r="G108" s="8" t="s">
        <v>173</v>
      </c>
      <c r="H108" s="1"/>
    </row>
    <row r="109" spans="1:8" s="2" customFormat="1" ht="24.75" customHeight="1">
      <c r="A109" s="4">
        <v>105</v>
      </c>
      <c r="B109" s="4">
        <v>1060727</v>
      </c>
      <c r="C109" s="7">
        <v>106104</v>
      </c>
      <c r="D109" s="8" t="s">
        <v>0</v>
      </c>
      <c r="E109" s="9">
        <v>756000</v>
      </c>
      <c r="F109" s="9">
        <f>E109-25000</f>
        <v>731000</v>
      </c>
      <c r="G109" s="8" t="s">
        <v>172</v>
      </c>
      <c r="H109" s="1"/>
    </row>
    <row r="110" spans="1:8" s="2" customFormat="1" ht="24.75" customHeight="1">
      <c r="A110" s="4">
        <v>105</v>
      </c>
      <c r="B110" s="4">
        <v>1060727</v>
      </c>
      <c r="C110" s="7">
        <v>106105</v>
      </c>
      <c r="D110" s="8" t="s">
        <v>0</v>
      </c>
      <c r="E110" s="9">
        <v>463000</v>
      </c>
      <c r="F110" s="9">
        <f t="shared" si="1"/>
        <v>463000</v>
      </c>
      <c r="G110" s="8" t="s">
        <v>174</v>
      </c>
      <c r="H110" s="1"/>
    </row>
    <row r="111" spans="1:7" s="3" customFormat="1" ht="27" customHeight="1">
      <c r="A111" s="10"/>
      <c r="B111" s="10"/>
      <c r="C111" s="10"/>
      <c r="D111" s="11" t="s">
        <v>190</v>
      </c>
      <c r="E111" s="12">
        <f>SUM(E2:E110)</f>
        <v>31295217</v>
      </c>
      <c r="F111" s="12">
        <f>SUM(F2:F110)</f>
        <v>28906151</v>
      </c>
      <c r="G111" s="10"/>
    </row>
  </sheetData>
  <sheetProtection/>
  <autoFilter ref="A1:J1"/>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2019-10-04T01:44:52Z</cp:lastPrinted>
  <dcterms:created xsi:type="dcterms:W3CDTF">2012-11-14T08:09:57Z</dcterms:created>
  <dcterms:modified xsi:type="dcterms:W3CDTF">2020-02-05T06:01:06Z</dcterms:modified>
  <cp:category/>
  <cp:version/>
  <cp:contentType/>
  <cp:contentStatus/>
</cp:coreProperties>
</file>